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https://uflorida-my.sharepoint.com/personal/bsbalch_ufl_edu/Documents/"/>
    </mc:Choice>
  </mc:AlternateContent>
  <xr:revisionPtr revIDLastSave="140" documentId="8_{04192420-6CA7-4B17-8422-FA3DD299DC94}" xr6:coauthVersionLast="47" xr6:coauthVersionMax="47" xr10:uidLastSave="{65350AB0-22F0-4B59-8FDB-176219FAD108}"/>
  <bookViews>
    <workbookView xWindow="-28920" yWindow="-120" windowWidth="29040" windowHeight="15720" activeTab="1" xr2:uid="{004AA9E0-EC88-472A-BFFF-B11D634B759D}"/>
  </bookViews>
  <sheets>
    <sheet name="SPAIP Cap Calculator" sheetId="4" r:id="rId1"/>
    <sheet name="SPAIP Payout Calculator" sheetId="5" r:id="rId2"/>
    <sheet name="Job Data" sheetId="2" r:id="rId3"/>
    <sheet name="Professional Job &amp; Employment" sheetId="3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3" i="5" l="1"/>
  <c r="C14" i="5" s="1"/>
  <c r="C4" i="5"/>
  <c r="C5" i="5" s="1"/>
  <c r="C4" i="4"/>
  <c r="C5" i="4" s="1"/>
  <c r="C13" i="4"/>
</calcChain>
</file>

<file path=xl/sharedStrings.xml><?xml version="1.0" encoding="utf-8"?>
<sst xmlns="http://schemas.openxmlformats.org/spreadsheetml/2006/main" count="40" uniqueCount="30">
  <si>
    <t>Find cap w/ Annual Rate</t>
  </si>
  <si>
    <t>Rate</t>
  </si>
  <si>
    <t>Cells available for Manual Entry</t>
  </si>
  <si>
    <t>INPUT</t>
  </si>
  <si>
    <t xml:space="preserve">Annual </t>
  </si>
  <si>
    <t>Monthly</t>
  </si>
  <si>
    <t>SPAIP 2-month Cap</t>
  </si>
  <si>
    <t>INSTRUCTIONS</t>
  </si>
  <si>
    <r>
      <t xml:space="preserve">a. Enter Annual Rate from </t>
    </r>
    <r>
      <rPr>
        <i/>
        <sz val="11"/>
        <rFont val="Aptos Narrow"/>
        <family val="2"/>
        <scheme val="minor"/>
      </rPr>
      <t>Professional</t>
    </r>
    <r>
      <rPr>
        <sz val="11"/>
        <rFont val="Aptos Narrow"/>
        <family val="2"/>
        <scheme val="minor"/>
      </rPr>
      <t xml:space="preserve"> </t>
    </r>
    <r>
      <rPr>
        <i/>
        <sz val="11"/>
        <rFont val="Aptos Narrow"/>
        <family val="2"/>
        <scheme val="minor"/>
      </rPr>
      <t xml:space="preserve">Job and Employment Data </t>
    </r>
    <r>
      <rPr>
        <sz val="11"/>
        <rFont val="Aptos Narrow"/>
        <family val="2"/>
        <scheme val="minor"/>
      </rPr>
      <t>or</t>
    </r>
    <r>
      <rPr>
        <i/>
        <sz val="11"/>
        <rFont val="Aptos Narrow"/>
        <family val="2"/>
        <scheme val="minor"/>
      </rPr>
      <t xml:space="preserve"> Job Data</t>
    </r>
  </si>
  <si>
    <t>Find cap w/ Monthly Rate</t>
  </si>
  <si>
    <r>
      <t xml:space="preserve">a. Enter Monthly Rate from </t>
    </r>
    <r>
      <rPr>
        <i/>
        <sz val="11"/>
        <rFont val="Aptos Narrow"/>
        <family val="2"/>
        <scheme val="minor"/>
      </rPr>
      <t>Professional</t>
    </r>
    <r>
      <rPr>
        <sz val="11"/>
        <rFont val="Aptos Narrow"/>
        <family val="2"/>
        <scheme val="minor"/>
      </rPr>
      <t xml:space="preserve"> </t>
    </r>
    <r>
      <rPr>
        <i/>
        <sz val="11"/>
        <rFont val="Aptos Narrow"/>
        <family val="2"/>
        <scheme val="minor"/>
      </rPr>
      <t xml:space="preserve">Job and Employment Data </t>
    </r>
    <r>
      <rPr>
        <sz val="11"/>
        <rFont val="Aptos Narrow"/>
        <family val="2"/>
        <scheme val="minor"/>
      </rPr>
      <t xml:space="preserve">or </t>
    </r>
    <r>
      <rPr>
        <i/>
        <sz val="11"/>
        <rFont val="Aptos Narrow"/>
        <family val="2"/>
        <scheme val="minor"/>
      </rPr>
      <t>Job Data</t>
    </r>
  </si>
  <si>
    <t>Using Available Balance</t>
  </si>
  <si>
    <t>Amount</t>
  </si>
  <si>
    <t>Available for Payout</t>
  </si>
  <si>
    <t xml:space="preserve">Salary </t>
  </si>
  <si>
    <t>Fringe</t>
  </si>
  <si>
    <t>a. Enter amount available for SPAIP payout</t>
  </si>
  <si>
    <t>b. Check Payout against 2-month cap</t>
  </si>
  <si>
    <t>Using Salary Payout</t>
  </si>
  <si>
    <t>Desired Salary Payout</t>
  </si>
  <si>
    <t>Associated Fringe</t>
  </si>
  <si>
    <t>Total Amount Needed</t>
  </si>
  <si>
    <t>a. Check Payout against 2-month cap</t>
  </si>
  <si>
    <t>b. Enter amount of desired salary payout</t>
  </si>
  <si>
    <t>c. Check total amount needed against available balance</t>
  </si>
  <si>
    <t>Navigation: myUFL &gt; Main Menu &gt; Human Resources &gt; Workforce Administration &gt; Job Data</t>
  </si>
  <si>
    <t>Search by UF ID, Name or Last Name, Select applicable FA12 record</t>
  </si>
  <si>
    <t>Select Compensation Tab</t>
  </si>
  <si>
    <t>Select Pay Rates</t>
  </si>
  <si>
    <t>Search by Empl ID, Name or Last Name, Select applicable FA12 record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</si>
</sst>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&quot;$&quot;#,##0.00"/>
    <numFmt numFmtId="165" formatCode="0.0%"/>
  </numFmts>
  <fonts count="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1"/>
      <color theme="4" tint="-0.249977111117893"/>
      <name val="Aptos Narrow"/>
      <family val="2"/>
      <scheme val="minor"/>
    </font>
    <font>
      <sz val="11"/>
      <name val="Aptos Narrow"/>
      <family val="2"/>
      <scheme val="minor"/>
    </font>
    <font>
      <sz val="11"/>
      <color theme="4" tint="-0.499984740745262"/>
      <name val="Aptos Narrow"/>
      <family val="2"/>
      <scheme val="minor"/>
    </font>
    <font>
      <i/>
      <sz val="11"/>
      <name val="Aptos Narrow"/>
      <family val="2"/>
      <scheme val="minor"/>
    </font>
    <font>
      <sz val="18"/>
      <color theme="4" tint="-0.249977111117893"/>
      <name val="Aptos Narrow"/>
      <family val="2"/>
      <scheme val="minor"/>
    </font>
    <font>
      <b/>
      <sz val="11"/>
      <color theme="4" tint="-0.499984740745262"/>
      <name val="Aptos Narrow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rgb="FF0070C0"/>
      </left>
      <right style="medium">
        <color indexed="64"/>
      </right>
      <top/>
      <bottom/>
      <diagonal/>
    </border>
    <border>
      <left style="medium">
        <color rgb="FF0070C0"/>
      </left>
      <right/>
      <top style="medium">
        <color rgb="FF0070C0"/>
      </top>
      <bottom/>
      <diagonal/>
    </border>
    <border>
      <left/>
      <right style="medium">
        <color rgb="FF0070C0"/>
      </right>
      <top style="medium">
        <color rgb="FF0070C0"/>
      </top>
      <bottom/>
      <diagonal/>
    </border>
    <border>
      <left style="medium">
        <color rgb="FF0070C0"/>
      </left>
      <right/>
      <top/>
      <bottom/>
      <diagonal/>
    </border>
    <border>
      <left/>
      <right style="medium">
        <color rgb="FF0070C0"/>
      </right>
      <top/>
      <bottom/>
      <diagonal/>
    </border>
    <border>
      <left style="medium">
        <color rgb="FF0070C0"/>
      </left>
      <right/>
      <top/>
      <bottom style="medium">
        <color rgb="FF0070C0"/>
      </bottom>
      <diagonal/>
    </border>
    <border>
      <left/>
      <right style="medium">
        <color rgb="FF0070C0"/>
      </right>
      <top/>
      <bottom style="medium">
        <color rgb="FF0070C0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7">
    <xf numFmtId="0" fontId="0" fillId="0" borderId="0" xfId="0"/>
    <xf numFmtId="0" fontId="0" fillId="2" borderId="0" xfId="0" applyFill="1"/>
    <xf numFmtId="0" fontId="3" fillId="3" borderId="5" xfId="0" applyFont="1" applyFill="1" applyBorder="1" applyAlignment="1">
      <alignment horizontal="center" vertical="center" wrapText="1"/>
    </xf>
    <xf numFmtId="0" fontId="0" fillId="2" borderId="1" xfId="0" applyFill="1" applyBorder="1"/>
    <xf numFmtId="0" fontId="0" fillId="2" borderId="2" xfId="0" applyFill="1" applyBorder="1"/>
    <xf numFmtId="0" fontId="2" fillId="4" borderId="3" xfId="0" applyFont="1" applyFill="1" applyBorder="1" applyAlignment="1">
      <alignment horizontal="center" vertical="center"/>
    </xf>
    <xf numFmtId="0" fontId="4" fillId="5" borderId="6" xfId="0" applyFont="1" applyFill="1" applyBorder="1" applyAlignment="1">
      <alignment horizontal="center" vertical="center"/>
    </xf>
    <xf numFmtId="164" fontId="2" fillId="6" borderId="7" xfId="1" applyNumberFormat="1" applyFont="1" applyFill="1" applyBorder="1" applyAlignment="1">
      <alignment horizontal="center" vertical="center"/>
    </xf>
    <xf numFmtId="0" fontId="4" fillId="7" borderId="8" xfId="0" applyFont="1" applyFill="1" applyBorder="1" applyAlignment="1">
      <alignment horizontal="center" vertical="center"/>
    </xf>
    <xf numFmtId="0" fontId="4" fillId="5" borderId="10" xfId="0" applyFont="1" applyFill="1" applyBorder="1" applyAlignment="1">
      <alignment horizontal="center" vertical="center"/>
    </xf>
    <xf numFmtId="0" fontId="4" fillId="2" borderId="0" xfId="0" applyFont="1" applyFill="1"/>
    <xf numFmtId="164" fontId="5" fillId="7" borderId="9" xfId="1" applyNumberFormat="1" applyFont="1" applyFill="1" applyBorder="1" applyAlignment="1" applyProtection="1">
      <alignment horizontal="center" vertical="center"/>
    </xf>
    <xf numFmtId="0" fontId="7" fillId="3" borderId="4" xfId="0" applyFont="1" applyFill="1" applyBorder="1" applyAlignment="1">
      <alignment horizontal="center" wrapText="1"/>
    </xf>
    <xf numFmtId="164" fontId="5" fillId="0" borderId="11" xfId="1" applyNumberFormat="1" applyFont="1" applyFill="1" applyBorder="1" applyAlignment="1" applyProtection="1">
      <alignment horizontal="center" vertical="center"/>
    </xf>
    <xf numFmtId="165" fontId="0" fillId="2" borderId="0" xfId="2" applyNumberFormat="1" applyFont="1" applyFill="1"/>
    <xf numFmtId="164" fontId="8" fillId="0" borderId="11" xfId="1" applyNumberFormat="1" applyFont="1" applyFill="1" applyBorder="1" applyAlignment="1" applyProtection="1">
      <alignment horizontal="center" vertical="center"/>
    </xf>
    <xf numFmtId="164" fontId="8" fillId="5" borderId="11" xfId="1" applyNumberFormat="1" applyFont="1" applyFill="1" applyBorder="1" applyAlignment="1">
      <alignment horizontal="center" vertical="center"/>
    </xf>
  </cellXfs>
  <cellStyles count="3">
    <cellStyle name="Currency" xfId="1" builtinId="4"/>
    <cellStyle name="Normal" xfId="0" builtinId="0"/>
    <cellStyle name="Percent" xfId="2" builtinId="5"/>
  </cellStyles>
  <dxfs count="2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499984740745262"/>
        <name val="Aptos Narrow"/>
        <family val="2"/>
        <scheme val="minor"/>
      </font>
      <numFmt numFmtId="164" formatCode="&quot;$&quot;#,##0.00"/>
      <fill>
        <patternFill patternType="solid">
          <fgColor indexed="64"/>
          <bgColor theme="9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medium">
          <color rgb="FF0070C0"/>
        </right>
        <top/>
        <bottom/>
      </border>
    </dxf>
    <dxf>
      <font>
        <b val="0"/>
        <strike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fill>
        <patternFill patternType="solid">
          <fgColor indexed="64"/>
          <bgColor theme="9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rgb="FF0070C0"/>
        </left>
        <right/>
        <top/>
        <bottom/>
      </border>
    </dxf>
    <dxf>
      <border outline="0">
        <top style="medium">
          <color rgb="FF000000"/>
        </top>
      </border>
    </dxf>
    <dxf>
      <font>
        <b val="0"/>
        <strike val="0"/>
        <outline val="0"/>
        <shadow val="0"/>
        <u val="none"/>
        <vertAlign val="baseline"/>
        <sz val="11"/>
        <color auto="1"/>
        <name val="Aptos Narrow"/>
        <family val="2"/>
        <scheme val="none"/>
      </font>
    </dxf>
    <dxf>
      <border outline="0"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1"/>
        <color theme="4" tint="-0.249977111117893"/>
        <name val="Aptos Narrow"/>
        <family val="2"/>
        <scheme val="minor"/>
      </font>
      <fill>
        <patternFill patternType="solid">
          <fgColor indexed="64"/>
          <bgColor theme="5" tint="0.5999938962981048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499984740745262"/>
        <name val="Aptos Narrow"/>
        <family val="2"/>
        <scheme val="minor"/>
      </font>
      <numFmt numFmtId="164" formatCode="&quot;$&quot;#,##0.00"/>
      <fill>
        <patternFill patternType="solid">
          <fgColor indexed="64"/>
          <bgColor theme="9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medium">
          <color rgb="FF0070C0"/>
        </right>
        <top/>
        <bottom/>
      </border>
    </dxf>
    <dxf>
      <font>
        <b val="0"/>
        <strike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fill>
        <patternFill patternType="solid">
          <fgColor indexed="64"/>
          <bgColor theme="9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rgb="FF0070C0"/>
        </left>
        <right/>
        <top/>
        <bottom/>
      </border>
    </dxf>
    <dxf>
      <border outline="0">
        <top style="medium">
          <color rgb="FF000000"/>
        </top>
      </border>
    </dxf>
    <dxf>
      <font>
        <b val="0"/>
        <strike val="0"/>
        <outline val="0"/>
        <shadow val="0"/>
        <u val="none"/>
        <vertAlign val="baseline"/>
        <sz val="11"/>
        <color auto="1"/>
        <name val="Aptos Narrow"/>
        <family val="2"/>
        <scheme val="none"/>
      </font>
    </dxf>
    <dxf>
      <border outline="0"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1"/>
        <color theme="4" tint="-0.249977111117893"/>
        <name val="Aptos Narrow"/>
        <family val="2"/>
        <scheme val="minor"/>
      </font>
      <fill>
        <patternFill patternType="solid">
          <fgColor indexed="64"/>
          <bgColor theme="5" tint="0.5999938962981048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499984740745262"/>
        <name val="Aptos Narrow"/>
        <family val="2"/>
        <scheme val="minor"/>
      </font>
      <numFmt numFmtId="164" formatCode="&quot;$&quot;#,##0.00"/>
      <fill>
        <patternFill patternType="solid">
          <fgColor indexed="64"/>
          <bgColor theme="9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medium">
          <color rgb="FF0070C0"/>
        </right>
        <top/>
        <bottom/>
      </border>
    </dxf>
    <dxf>
      <font>
        <b val="0"/>
        <strike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fill>
        <patternFill patternType="solid">
          <fgColor indexed="64"/>
          <bgColor theme="9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rgb="FF0070C0"/>
        </left>
        <right/>
        <top/>
        <bottom/>
      </border>
    </dxf>
    <dxf>
      <border outline="0">
        <top style="medium">
          <color indexed="64"/>
        </top>
      </border>
    </dxf>
    <dxf>
      <font>
        <b val="0"/>
        <strike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</dxf>
    <dxf>
      <border outline="0"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4" tint="-0.249977111117893"/>
        <name val="Aptos Narrow"/>
        <family val="2"/>
        <scheme val="minor"/>
      </font>
      <fill>
        <patternFill patternType="solid">
          <fgColor indexed="64"/>
          <bgColor theme="5" tint="0.5999938962981048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499984740745262"/>
        <name val="Aptos Narrow"/>
        <family val="2"/>
        <scheme val="minor"/>
      </font>
      <numFmt numFmtId="164" formatCode="&quot;$&quot;#,##0.00"/>
      <fill>
        <patternFill patternType="solid">
          <fgColor indexed="64"/>
          <bgColor theme="9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medium">
          <color rgb="FF0070C0"/>
        </right>
        <top/>
        <bottom/>
      </border>
    </dxf>
    <dxf>
      <font>
        <b val="0"/>
        <strike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fill>
        <patternFill patternType="solid">
          <fgColor indexed="64"/>
          <bgColor theme="9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rgb="FF0070C0"/>
        </left>
        <right/>
        <top/>
        <bottom/>
      </border>
    </dxf>
    <dxf>
      <border outline="0">
        <top style="medium">
          <color indexed="64"/>
        </top>
      </border>
    </dxf>
    <dxf>
      <font>
        <b val="0"/>
        <strike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</dxf>
    <dxf>
      <border outline="0"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4" tint="-0.249977111117893"/>
        <name val="Aptos Narrow"/>
        <family val="2"/>
        <scheme val="minor"/>
      </font>
      <fill>
        <patternFill patternType="solid">
          <fgColor indexed="64"/>
          <bgColor theme="5" tint="0.59999389629810485"/>
        </patternFill>
      </fill>
      <alignment horizontal="center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17</xdr:col>
      <xdr:colOff>292529</xdr:colOff>
      <xdr:row>44</xdr:row>
      <xdr:rowOff>86774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A24077B-98E6-4349-A6FD-9577CEE5B0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952500"/>
          <a:ext cx="10046129" cy="751627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41413</xdr:colOff>
      <xdr:row>3</xdr:row>
      <xdr:rowOff>24848</xdr:rowOff>
    </xdr:from>
    <xdr:to>
      <xdr:col>17</xdr:col>
      <xdr:colOff>275555</xdr:colOff>
      <xdr:row>29</xdr:row>
      <xdr:rowOff>63645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B234BE1-0BEA-0E4C-1F26-9CD77FA230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4326" y="596348"/>
          <a:ext cx="10040751" cy="4991797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91D6868-C253-4803-A683-03B4330260DF}" name="Table7" displayName="Table7" ref="B2:C5" totalsRowShown="0" headerRowDxfId="23" dataDxfId="21" headerRowBorderDxfId="22" tableBorderDxfId="20">
  <tableColumns count="2">
    <tableColumn id="1" xr3:uid="{E5C62661-4354-4567-9A60-F902775C5809}" name="Find cap w/ Annual Rate" dataDxfId="19"/>
    <tableColumn id="2" xr3:uid="{2A389857-A5B5-45DF-B1EA-61142C8D01BF}" name="Rate" dataDxfId="18" dataCellStyle="Currency"/>
  </tableColumns>
  <tableStyleInfo name="TableStyleLight3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DA8AC540-C42E-40A8-B2CA-CFC409C29A29}" name="Table75" displayName="Table75" ref="B11:C13" totalsRowShown="0" headerRowDxfId="17" dataDxfId="15" headerRowBorderDxfId="16" tableBorderDxfId="14">
  <tableColumns count="2">
    <tableColumn id="1" xr3:uid="{2EDC8276-E741-4A16-9E54-8BDAD639A73C}" name="Find cap w/ Monthly Rate" dataDxfId="13"/>
    <tableColumn id="2" xr3:uid="{FEE4CC81-A746-401C-ADDA-8D184594B36D}" name="Rate" dataDxfId="12" dataCellStyle="Currency"/>
  </tableColumns>
  <tableStyleInfo name="TableStyleLight3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59EE76BC-0CD3-4E01-980B-D4D375A954C4}" name="Table76" displayName="Table76" ref="B2:C5" totalsRowShown="0" headerRowDxfId="11" dataDxfId="9" headerRowBorderDxfId="10" tableBorderDxfId="8">
  <tableColumns count="2">
    <tableColumn id="1" xr3:uid="{502D40AD-4EA6-497B-8E98-4F23E3DFE20F}" name="Using Available Balance" dataDxfId="7"/>
    <tableColumn id="2" xr3:uid="{ECB07465-E3FF-4AED-9E74-06F0733F0537}" name="Amount" dataDxfId="6" dataCellStyle="Currency"/>
  </tableColumns>
  <tableStyleInfo name="TableStyleLight3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85E84649-B4FD-4C01-A68A-83C43E89B0A5}" name="Table768" displayName="Table768" ref="B11:C14" totalsRowShown="0" headerRowDxfId="5" dataDxfId="3" headerRowBorderDxfId="4" tableBorderDxfId="2">
  <tableColumns count="2">
    <tableColumn id="1" xr3:uid="{6DD2D4B4-D61E-4D9F-B859-F8F8DAA14B33}" name="Using Salary Payout" dataDxfId="1"/>
    <tableColumn id="2" xr3:uid="{F1D3ED0B-1C74-4375-A3C4-CF0ECD8DBB62}" name="Amount" dataDxfId="0" dataCellStyle="Currency"/>
  </tableColumns>
  <tableStyleInfo name="TableStyleLight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742A1B-2300-4747-B32B-E52C92636394}">
  <dimension ref="B1:H16"/>
  <sheetViews>
    <sheetView workbookViewId="0">
      <selection activeCell="C13" sqref="C13"/>
    </sheetView>
  </sheetViews>
  <sheetFormatPr defaultColWidth="8.85546875" defaultRowHeight="15" x14ac:dyDescent="0.25"/>
  <cols>
    <col min="1" max="1" width="8.85546875" style="1"/>
    <col min="2" max="2" width="36.7109375" style="1" customWidth="1"/>
    <col min="3" max="3" width="18.85546875" style="1" customWidth="1"/>
    <col min="4" max="6" width="8.85546875" style="1"/>
    <col min="7" max="7" width="11.28515625" style="1" customWidth="1"/>
    <col min="8" max="16384" width="8.85546875" style="1"/>
  </cols>
  <sheetData>
    <row r="1" spans="2:8" ht="30" customHeight="1" x14ac:dyDescent="0.25"/>
    <row r="2" spans="2:8" ht="34.9" customHeight="1" thickBot="1" x14ac:dyDescent="0.45">
      <c r="B2" s="12" t="s">
        <v>0</v>
      </c>
      <c r="C2" s="2" t="s">
        <v>1</v>
      </c>
      <c r="E2" s="3" t="s">
        <v>2</v>
      </c>
      <c r="F2" s="4"/>
      <c r="G2" s="4"/>
      <c r="H2" s="5" t="s">
        <v>3</v>
      </c>
    </row>
    <row r="3" spans="2:8" ht="34.9" customHeight="1" x14ac:dyDescent="0.25">
      <c r="B3" s="6" t="s">
        <v>4</v>
      </c>
      <c r="C3" s="7">
        <v>100000</v>
      </c>
    </row>
    <row r="4" spans="2:8" ht="34.9" customHeight="1" x14ac:dyDescent="0.25">
      <c r="B4" s="8" t="s">
        <v>5</v>
      </c>
      <c r="C4" s="11">
        <f>C3/12</f>
        <v>8333.3333333333339</v>
      </c>
    </row>
    <row r="5" spans="2:8" ht="34.9" customHeight="1" thickBot="1" x14ac:dyDescent="0.3">
      <c r="B5" s="9" t="s">
        <v>6</v>
      </c>
      <c r="C5" s="15">
        <f>C4*2</f>
        <v>16666.666666666668</v>
      </c>
    </row>
    <row r="7" spans="2:8" x14ac:dyDescent="0.25">
      <c r="B7" s="1" t="s">
        <v>7</v>
      </c>
    </row>
    <row r="8" spans="2:8" x14ac:dyDescent="0.25">
      <c r="B8" s="10" t="s">
        <v>8</v>
      </c>
      <c r="C8" s="10"/>
    </row>
    <row r="11" spans="2:8" ht="34.5" customHeight="1" thickBot="1" x14ac:dyDescent="0.45">
      <c r="B11" s="12" t="s">
        <v>9</v>
      </c>
      <c r="C11" s="2" t="s">
        <v>1</v>
      </c>
    </row>
    <row r="12" spans="2:8" ht="34.5" customHeight="1" x14ac:dyDescent="0.25">
      <c r="B12" s="8" t="s">
        <v>5</v>
      </c>
      <c r="C12" s="7">
        <v>8333.33</v>
      </c>
    </row>
    <row r="13" spans="2:8" ht="34.5" customHeight="1" thickBot="1" x14ac:dyDescent="0.3">
      <c r="B13" s="9" t="s">
        <v>6</v>
      </c>
      <c r="C13" s="16">
        <f>C12*2</f>
        <v>16666.66</v>
      </c>
    </row>
    <row r="15" spans="2:8" x14ac:dyDescent="0.25">
      <c r="B15" s="1" t="s">
        <v>7</v>
      </c>
    </row>
    <row r="16" spans="2:8" x14ac:dyDescent="0.25">
      <c r="B16" s="10" t="s">
        <v>10</v>
      </c>
    </row>
  </sheetData>
  <sheetProtection selectLockedCells="1" selectUnlockedCells="1"/>
  <pageMargins left="0.7" right="0.7" top="0.75" bottom="0.75" header="0.3" footer="0.3"/>
  <pageSetup orientation="portrait" r:id="rId1"/>
  <tableParts count="2">
    <tablePart r:id="rId2"/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DD9ACB-18AE-40F1-A3CD-ACD93E8700A7}">
  <dimension ref="A1:H19"/>
  <sheetViews>
    <sheetView tabSelected="1" workbookViewId="0">
      <selection activeCell="C14" sqref="C14"/>
    </sheetView>
  </sheetViews>
  <sheetFormatPr defaultColWidth="8.85546875" defaultRowHeight="15" x14ac:dyDescent="0.25"/>
  <cols>
    <col min="1" max="1" width="8.85546875" style="1"/>
    <col min="2" max="2" width="36.7109375" style="1" customWidth="1"/>
    <col min="3" max="3" width="18.85546875" style="1" customWidth="1"/>
    <col min="4" max="6" width="8.85546875" style="1"/>
    <col min="7" max="7" width="11.28515625" style="1" customWidth="1"/>
    <col min="8" max="16384" width="8.85546875" style="1"/>
  </cols>
  <sheetData>
    <row r="1" spans="1:8" ht="30" customHeight="1" x14ac:dyDescent="0.25"/>
    <row r="2" spans="1:8" ht="34.9" customHeight="1" thickBot="1" x14ac:dyDescent="0.45">
      <c r="B2" s="12" t="s">
        <v>11</v>
      </c>
      <c r="C2" s="2" t="s">
        <v>12</v>
      </c>
      <c r="E2" s="3" t="s">
        <v>2</v>
      </c>
      <c r="F2" s="4"/>
      <c r="G2" s="4"/>
      <c r="H2" s="5" t="s">
        <v>3</v>
      </c>
    </row>
    <row r="3" spans="1:8" ht="34.9" customHeight="1" x14ac:dyDescent="0.25">
      <c r="B3" s="6" t="s">
        <v>13</v>
      </c>
      <c r="C3" s="7">
        <v>6000</v>
      </c>
    </row>
    <row r="4" spans="1:8" ht="34.9" customHeight="1" x14ac:dyDescent="0.25">
      <c r="B4" s="8" t="s">
        <v>14</v>
      </c>
      <c r="C4" s="11">
        <f>C3/(1+A5)</f>
        <v>5758.1573896353166</v>
      </c>
    </row>
    <row r="5" spans="1:8" ht="34.9" customHeight="1" thickBot="1" x14ac:dyDescent="0.3">
      <c r="A5" s="14">
        <v>4.2000000000000003E-2</v>
      </c>
      <c r="B5" s="9" t="s">
        <v>15</v>
      </c>
      <c r="C5" s="13">
        <f>C4*A5</f>
        <v>241.84261036468331</v>
      </c>
    </row>
    <row r="7" spans="1:8" x14ac:dyDescent="0.25">
      <c r="B7" s="1" t="s">
        <v>7</v>
      </c>
    </row>
    <row r="8" spans="1:8" x14ac:dyDescent="0.25">
      <c r="B8" s="10" t="s">
        <v>16</v>
      </c>
      <c r="C8" s="10"/>
    </row>
    <row r="9" spans="1:8" x14ac:dyDescent="0.25">
      <c r="B9" s="1" t="s">
        <v>17</v>
      </c>
    </row>
    <row r="11" spans="1:8" ht="34.5" customHeight="1" thickBot="1" x14ac:dyDescent="0.45">
      <c r="B11" s="12" t="s">
        <v>18</v>
      </c>
      <c r="C11" s="2" t="s">
        <v>12</v>
      </c>
    </row>
    <row r="12" spans="1:8" ht="34.5" customHeight="1" x14ac:dyDescent="0.25">
      <c r="B12" s="6" t="s">
        <v>19</v>
      </c>
      <c r="C12" s="7">
        <v>6000</v>
      </c>
    </row>
    <row r="13" spans="1:8" ht="34.5" customHeight="1" x14ac:dyDescent="0.25">
      <c r="A13" s="14">
        <v>4.2000000000000003E-2</v>
      </c>
      <c r="B13" s="8" t="s">
        <v>20</v>
      </c>
      <c r="C13" s="11">
        <f>C12*A13</f>
        <v>252.00000000000003</v>
      </c>
    </row>
    <row r="14" spans="1:8" ht="34.5" customHeight="1" thickBot="1" x14ac:dyDescent="0.3">
      <c r="B14" s="9" t="s">
        <v>21</v>
      </c>
      <c r="C14" s="13">
        <f>C12+C13</f>
        <v>6252</v>
      </c>
    </row>
    <row r="16" spans="1:8" x14ac:dyDescent="0.25">
      <c r="B16" s="1" t="s">
        <v>7</v>
      </c>
    </row>
    <row r="17" spans="2:3" x14ac:dyDescent="0.25">
      <c r="B17" s="1" t="s">
        <v>22</v>
      </c>
      <c r="C17" s="10"/>
    </row>
    <row r="18" spans="2:3" x14ac:dyDescent="0.25">
      <c r="B18" s="10" t="s">
        <v>23</v>
      </c>
    </row>
    <row r="19" spans="2:3" x14ac:dyDescent="0.25">
      <c r="B19" s="1" t="s">
        <v>24</v>
      </c>
    </row>
  </sheetData>
  <sheetProtection selectLockedCells="1" selectUnlockedCells="1"/>
  <pageMargins left="0.7" right="0.7" top="0.75" bottom="0.75" header="0.3" footer="0.3"/>
  <pageSetup orientation="portrait" r:id="rId1"/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2247C5-9CCF-4F5B-93CC-C1B5941A0364}">
  <dimension ref="B1:B4"/>
  <sheetViews>
    <sheetView workbookViewId="0">
      <selection activeCell="B2" sqref="B2"/>
    </sheetView>
  </sheetViews>
  <sheetFormatPr defaultRowHeight="15" x14ac:dyDescent="0.25"/>
  <sheetData>
    <row r="1" spans="2:2" x14ac:dyDescent="0.25">
      <c r="B1" t="s">
        <v>25</v>
      </c>
    </row>
    <row r="2" spans="2:2" x14ac:dyDescent="0.25">
      <c r="B2" t="s">
        <v>26</v>
      </c>
    </row>
    <row r="3" spans="2:2" x14ac:dyDescent="0.25">
      <c r="B3" t="s">
        <v>27</v>
      </c>
    </row>
    <row r="4" spans="2:2" x14ac:dyDescent="0.25">
      <c r="B4" t="s">
        <v>28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8E5152-7B3F-4D20-9750-8F78AA1765B0}">
  <dimension ref="B1:B2"/>
  <sheetViews>
    <sheetView zoomScale="115" zoomScaleNormal="115" workbookViewId="0">
      <selection activeCell="B2" sqref="B2"/>
    </sheetView>
  </sheetViews>
  <sheetFormatPr defaultRowHeight="15" x14ac:dyDescent="0.25"/>
  <sheetData>
    <row r="1" spans="2:2" x14ac:dyDescent="0.25">
      <c r="B1" t="s">
        <v>25</v>
      </c>
    </row>
    <row r="2" spans="2:2" x14ac:dyDescent="0.25">
      <c r="B2" t="s">
        <v>29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SPAIP Cap Calculator</vt:lpstr>
      <vt:lpstr>SPAIP Payout Calculator</vt:lpstr>
      <vt:lpstr>Job Data</vt:lpstr>
      <vt:lpstr>Professional Job &amp; Employment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Balch,Brittini S</dc:creator>
  <cp:keywords/>
  <dc:description/>
  <cp:lastModifiedBy>Balch,Brittini S</cp:lastModifiedBy>
  <cp:revision/>
  <dcterms:created xsi:type="dcterms:W3CDTF">2024-12-16T17:31:35Z</dcterms:created>
  <dcterms:modified xsi:type="dcterms:W3CDTF">2024-12-17T15:20:35Z</dcterms:modified>
  <cp:category/>
  <cp:contentStatus/>
</cp:coreProperties>
</file>